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C1479\Desktop\"/>
    </mc:Choice>
  </mc:AlternateContent>
  <bookViews>
    <workbookView xWindow="-105" yWindow="-105" windowWidth="23250" windowHeight="12450" tabRatio="620"/>
  </bookViews>
  <sheets>
    <sheet name="Destek Hesaplama Simülasyonu" sheetId="5" r:id="rId1"/>
  </sheets>
  <definedNames>
    <definedName name="FaizOranı">#REF!</definedName>
    <definedName name="KrediBaşlangıçTarihi">#REF!</definedName>
    <definedName name="KrediTutarı">#REF!</definedName>
    <definedName name="KrediyeUygun">IF(KrediTutarı*FaizOranı*KrediYılı*KrediBaşlangıçTarihi&gt;0,1,0)</definedName>
    <definedName name="KrediYılı">#REF!</definedName>
    <definedName name="ToplamKrediMaliyeti">#REF!</definedName>
    <definedName name="_xlnm.Print_Area" localSheetId="0">'Destek Hesaplama Simülasyonu'!$A$1:$E$38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5" l="1"/>
  <c r="B4" i="5"/>
  <c r="B8" i="5" l="1"/>
  <c r="B17" i="5" s="1"/>
  <c r="B195" i="5"/>
  <c r="A18" i="5"/>
  <c r="B9" i="5" l="1"/>
  <c r="C18" i="5" s="1"/>
  <c r="B196" i="5"/>
  <c r="A195" i="5"/>
  <c r="A19" i="5"/>
  <c r="C17" i="5" l="1"/>
  <c r="D17" i="5" s="1"/>
  <c r="E17" i="5" s="1"/>
  <c r="D195" i="5"/>
  <c r="B10" i="5"/>
  <c r="B11" i="5" s="1"/>
  <c r="C19" i="5"/>
  <c r="A20" i="5"/>
  <c r="D196" i="5"/>
  <c r="E197" i="5" s="1"/>
  <c r="B197" i="5"/>
  <c r="A196" i="5"/>
  <c r="E196" i="5" l="1"/>
  <c r="F195" i="5" s="1"/>
  <c r="D197" i="5"/>
  <c r="E198" i="5" s="1"/>
  <c r="B198" i="5"/>
  <c r="A197" i="5"/>
  <c r="C20" i="5"/>
  <c r="A21" i="5"/>
  <c r="D198" i="5" l="1"/>
  <c r="E199" i="5" s="1"/>
  <c r="B199" i="5"/>
  <c r="A198" i="5"/>
  <c r="A22" i="5"/>
  <c r="C21" i="5"/>
  <c r="F196" i="5" l="1"/>
  <c r="C22" i="5"/>
  <c r="A23" i="5"/>
  <c r="B18" i="5"/>
  <c r="D199" i="5"/>
  <c r="E200" i="5" s="1"/>
  <c r="B200" i="5"/>
  <c r="A199" i="5"/>
  <c r="D18" i="5" l="1"/>
  <c r="E18" i="5" s="1"/>
  <c r="A24" i="5"/>
  <c r="C23" i="5"/>
  <c r="D200" i="5"/>
  <c r="E201" i="5" s="1"/>
  <c r="A200" i="5"/>
  <c r="C24" i="5" l="1"/>
  <c r="A25" i="5"/>
  <c r="F197" i="5" l="1"/>
  <c r="A26" i="5"/>
  <c r="C25" i="5"/>
  <c r="B19" i="5"/>
  <c r="D19" i="5" l="1"/>
  <c r="E19" i="5" s="1"/>
  <c r="A27" i="5"/>
  <c r="C26" i="5"/>
  <c r="C27" i="5" l="1"/>
  <c r="A28" i="5"/>
  <c r="F198" i="5" l="1"/>
  <c r="C28" i="5"/>
  <c r="A29" i="5"/>
  <c r="A30" i="5" s="1"/>
  <c r="A31" i="5" l="1"/>
  <c r="C30" i="5"/>
  <c r="B20" i="5"/>
  <c r="C29" i="5"/>
  <c r="A32" i="5" l="1"/>
  <c r="C31" i="5"/>
  <c r="D20" i="5"/>
  <c r="E20" i="5" s="1"/>
  <c r="C32" i="5" l="1"/>
  <c r="A33" i="5"/>
  <c r="F199" i="5"/>
  <c r="B21" i="5"/>
  <c r="A34" i="5" l="1"/>
  <c r="C33" i="5"/>
  <c r="D21" i="5"/>
  <c r="E21" i="5" s="1"/>
  <c r="A35" i="5" l="1"/>
  <c r="C34" i="5"/>
  <c r="F200" i="5"/>
  <c r="B22" i="5"/>
  <c r="A36" i="5" l="1"/>
  <c r="C35" i="5"/>
  <c r="D22" i="5"/>
  <c r="E22" i="5" s="1"/>
  <c r="C36" i="5" l="1"/>
  <c r="C38" i="5" s="1"/>
  <c r="B23" i="5"/>
  <c r="D23" i="5" l="1"/>
  <c r="E23" i="5" s="1"/>
  <c r="B24" i="5" l="1"/>
  <c r="D24" i="5" l="1"/>
  <c r="E24" i="5" s="1"/>
  <c r="B25" i="5" l="1"/>
  <c r="D25" i="5" l="1"/>
  <c r="E25" i="5" s="1"/>
  <c r="B26" i="5" l="1"/>
  <c r="D26" i="5" l="1"/>
  <c r="E26" i="5" s="1"/>
  <c r="B27" i="5" l="1"/>
  <c r="D27" i="5" l="1"/>
  <c r="E27" i="5" s="1"/>
  <c r="B28" i="5" l="1"/>
  <c r="D28" i="5" l="1"/>
  <c r="E28" i="5" s="1"/>
  <c r="B29" i="5" l="1"/>
  <c r="D29" i="5" l="1"/>
  <c r="E29" i="5" l="1"/>
  <c r="B30" i="5" l="1"/>
  <c r="D30" i="5" s="1"/>
  <c r="E30" i="5" s="1"/>
  <c r="B31" i="5" l="1"/>
  <c r="D31" i="5" s="1"/>
  <c r="E31" i="5" l="1"/>
  <c r="B32" i="5" l="1"/>
  <c r="D32" i="5" l="1"/>
  <c r="E32" i="5" l="1"/>
  <c r="B33" i="5" l="1"/>
  <c r="D33" i="5" l="1"/>
  <c r="E33" i="5" l="1"/>
  <c r="B34" i="5" l="1"/>
  <c r="D34" i="5" l="1"/>
  <c r="E34" i="5" l="1"/>
  <c r="B35" i="5" l="1"/>
  <c r="D35" i="5" l="1"/>
  <c r="E35" i="5" l="1"/>
  <c r="B36" i="5" l="1"/>
  <c r="D36" i="5" l="1"/>
  <c r="B38" i="5"/>
  <c r="D38" i="5" l="1"/>
  <c r="E36" i="5"/>
</calcChain>
</file>

<file path=xl/sharedStrings.xml><?xml version="1.0" encoding="utf-8"?>
<sst xmlns="http://schemas.openxmlformats.org/spreadsheetml/2006/main" count="20" uniqueCount="20">
  <si>
    <t>Taksit periodu (Ay)</t>
  </si>
  <si>
    <t>Efektif TOPLAM FAİZ ORANI %</t>
  </si>
  <si>
    <t>TAKSİT MİKTARI (Ay/TL)</t>
  </si>
  <si>
    <t>TOPLAM ÖDENECEK (TL)</t>
  </si>
  <si>
    <t>FAİZ TUTARI (TL)</t>
  </si>
  <si>
    <t>Taksit No</t>
  </si>
  <si>
    <t>Aylık Ödeme</t>
  </si>
  <si>
    <t>Ana Para</t>
  </si>
  <si>
    <t>Kalan Ana Para</t>
  </si>
  <si>
    <t xml:space="preserve">TAKSİT SAYISI </t>
  </si>
  <si>
    <t>FAİZ ORANI % Aylık</t>
  </si>
  <si>
    <t>TOPLAM</t>
  </si>
  <si>
    <t>DESTEK TUTARI (TL)</t>
  </si>
  <si>
    <t>KOSGEB DESTEK TUTARI</t>
  </si>
  <si>
    <t>Kullanılan Kredi Tutarı (TL)*</t>
  </si>
  <si>
    <t>Destek Puanı*</t>
  </si>
  <si>
    <t>DESTEK HESAPLAMA TABLOSU**</t>
  </si>
  <si>
    <t>**Tablo otomatik oluşmaktadır. Veri girişi yapılmayacaktır.</t>
  </si>
  <si>
    <t>Vade (Ay)*</t>
  </si>
  <si>
    <t xml:space="preserve">*Sorumlu Personel tarafından krediye ilişkin girilecek verilerdir.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</si>
</sst>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0\ _T_L_-;\-* #,##0.00\ _T_L_-;_-* &quot;-&quot;??\ _T_L_-;_-@_-"/>
    <numFmt numFmtId="166" formatCode="_-* #,##0_-;\-* #,##0_-;_-* &quot;-&quot;??_-;_-@_-"/>
    <numFmt numFmtId="167" formatCode="[$-41F]mmmm\ 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rgb="FF3F3F76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2" borderId="1" applyNumberFormat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41">
    <xf numFmtId="0" fontId="0" fillId="0" borderId="0" xfId="0"/>
    <xf numFmtId="43" fontId="0" fillId="0" borderId="0" xfId="1" applyFont="1"/>
    <xf numFmtId="43" fontId="0" fillId="0" borderId="0" xfId="0" applyNumberFormat="1"/>
    <xf numFmtId="167" fontId="0" fillId="0" borderId="0" xfId="0" applyNumberFormat="1"/>
    <xf numFmtId="0" fontId="4" fillId="0" borderId="0" xfId="0" applyFont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10" fontId="7" fillId="0" borderId="2" xfId="0" applyNumberFormat="1" applyFont="1" applyBorder="1" applyAlignment="1">
      <alignment horizontal="right"/>
    </xf>
    <xf numFmtId="164" fontId="7" fillId="3" borderId="2" xfId="1" applyNumberFormat="1" applyFont="1" applyFill="1" applyBorder="1" applyAlignment="1">
      <alignment horizontal="right"/>
    </xf>
    <xf numFmtId="4" fontId="7" fillId="3" borderId="2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43" fontId="4" fillId="0" borderId="0" xfId="1" applyFont="1"/>
    <xf numFmtId="0" fontId="7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7" fillId="0" borderId="0" xfId="1" applyFont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5" fillId="2" borderId="4" xfId="2" applyFont="1" applyBorder="1" applyAlignment="1">
      <alignment horizontal="left"/>
    </xf>
    <xf numFmtId="0" fontId="5" fillId="2" borderId="4" xfId="2" applyFont="1" applyBorder="1" applyAlignment="1">
      <alignment horizontal="right"/>
    </xf>
    <xf numFmtId="166" fontId="5" fillId="7" borderId="12" xfId="1" applyNumberFormat="1" applyFont="1" applyFill="1" applyBorder="1" applyAlignment="1">
      <alignment horizontal="right" vertical="center"/>
    </xf>
    <xf numFmtId="0" fontId="5" fillId="7" borderId="5" xfId="2" applyFont="1" applyFill="1" applyBorder="1" applyAlignment="1">
      <alignment horizontal="left"/>
    </xf>
    <xf numFmtId="10" fontId="5" fillId="7" borderId="6" xfId="2" applyNumberFormat="1" applyFont="1" applyFill="1" applyBorder="1" applyAlignment="1">
      <alignment horizontal="right" vertical="center"/>
    </xf>
    <xf numFmtId="0" fontId="5" fillId="7" borderId="8" xfId="2" applyFont="1" applyFill="1" applyBorder="1" applyAlignment="1">
      <alignment horizontal="right" vertical="center"/>
    </xf>
    <xf numFmtId="0" fontId="7" fillId="6" borderId="13" xfId="0" applyFont="1" applyFill="1" applyBorder="1" applyAlignment="1">
      <alignment horizontal="center" vertical="center"/>
    </xf>
    <xf numFmtId="43" fontId="7" fillId="6" borderId="14" xfId="0" applyNumberFormat="1" applyFont="1" applyFill="1" applyBorder="1" applyAlignment="1">
      <alignment vertical="center"/>
    </xf>
    <xf numFmtId="0" fontId="5" fillId="7" borderId="7" xfId="2" applyFont="1" applyFill="1" applyBorder="1" applyAlignment="1">
      <alignment horizontal="left" vertical="center"/>
    </xf>
    <xf numFmtId="0" fontId="5" fillId="7" borderId="5" xfId="2" applyFont="1" applyFill="1" applyBorder="1" applyAlignment="1">
      <alignment horizontal="left" vertical="center"/>
    </xf>
    <xf numFmtId="0" fontId="5" fillId="7" borderId="11" xfId="2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3" fontId="7" fillId="0" borderId="12" xfId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3" fontId="7" fillId="0" borderId="6" xfId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3" fontId="7" fillId="0" borderId="8" xfId="1" applyFont="1" applyFill="1" applyBorder="1" applyAlignment="1">
      <alignment horizontal="center" vertical="center"/>
    </xf>
  </cellXfs>
  <cellStyles count="5">
    <cellStyle name="Giriş" xfId="2" builtinId="20"/>
    <cellStyle name="Normal" xfId="0" builtinId="0"/>
    <cellStyle name="Normal 2" xfId="3"/>
    <cellStyle name="Virgül" xfId="1" builtin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  <wetp:taskpane dockstate="right" visibility="0" width="350" row="5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8247CDBC-FE7D-4092-943E-F87DFCB1EEC1}">
  <we:reference id="wa200005502" version="1.0.0.11" store="tr-TR" storeType="OMEX"/>
  <we:alternateReferences>
    <we:reference id="wa200005502" version="1.0.0.11" store="wa200005502" storeType="OMEX"/>
  </we:alternateReferences>
  <we:properties>
    <we:property name="docId" value="&quot;8zf6bbfsXLMmXd7uOZkPV&quot;"/>
  </we:properties>
  <we:bindings/>
  <we:snapshot xmlns:r="http://schemas.openxmlformats.org/officeDocument/2006/relationships"/>
</we:webextension>
</file>

<file path=xl/webextensions/webextension2.xml><?xml version="1.0" encoding="utf-8"?>
<we:webextension xmlns:we="http://schemas.microsoft.com/office/webextensions/webextension/2010/11" id="{F270069B-7421-41E2-9966-77C85F7E4D9F}">
  <we:reference id="wa200001584" version="2.8.1.5" store="tr-TR" storeType="OMEX"/>
  <we:alternateReferences>
    <we:reference id="wa200001584" version="2.8.1.5" store="wa20000158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abSelected="1" zoomScale="90" zoomScaleNormal="90" workbookViewId="0">
      <selection activeCell="G27" sqref="G27"/>
    </sheetView>
  </sheetViews>
  <sheetFormatPr defaultRowHeight="15" x14ac:dyDescent="0.25"/>
  <cols>
    <col min="1" max="1" width="30.5703125" bestFit="1" customWidth="1"/>
    <col min="2" max="2" width="30.140625" customWidth="1"/>
    <col min="3" max="3" width="28" hidden="1" customWidth="1"/>
    <col min="4" max="4" width="26.28515625" hidden="1" customWidth="1"/>
    <col min="5" max="5" width="30.5703125" hidden="1" customWidth="1"/>
    <col min="6" max="6" width="28.140625" customWidth="1"/>
    <col min="7" max="7" width="25" bestFit="1" customWidth="1"/>
    <col min="10" max="10" width="13.85546875" bestFit="1" customWidth="1"/>
  </cols>
  <sheetData>
    <row r="1" spans="1:10" ht="20.100000000000001" customHeight="1" thickBot="1" x14ac:dyDescent="0.3">
      <c r="A1" s="31" t="s">
        <v>13</v>
      </c>
      <c r="B1" s="32"/>
      <c r="D1" s="4"/>
      <c r="E1" s="4"/>
      <c r="F1" s="4"/>
    </row>
    <row r="2" spans="1:10" ht="20.100000000000001" customHeight="1" x14ac:dyDescent="0.25">
      <c r="A2" s="30" t="s">
        <v>14</v>
      </c>
      <c r="B2" s="22">
        <v>20000000</v>
      </c>
      <c r="D2" s="4"/>
      <c r="E2" s="4"/>
      <c r="F2" s="4"/>
    </row>
    <row r="3" spans="1:10" ht="20.100000000000001" customHeight="1" x14ac:dyDescent="0.25">
      <c r="A3" s="29" t="s">
        <v>15</v>
      </c>
      <c r="B3" s="24">
        <v>0.2</v>
      </c>
      <c r="D3" s="4"/>
      <c r="E3" s="4"/>
      <c r="F3" s="4"/>
    </row>
    <row r="4" spans="1:10" ht="15" hidden="1" customHeight="1" x14ac:dyDescent="0.25">
      <c r="A4" s="23" t="s">
        <v>10</v>
      </c>
      <c r="B4" s="24">
        <f>B3/12</f>
        <v>1.6666666666666666E-2</v>
      </c>
      <c r="D4" s="4"/>
      <c r="E4" s="4"/>
      <c r="F4" s="4"/>
    </row>
    <row r="5" spans="1:10" ht="20.100000000000001" customHeight="1" thickBot="1" x14ac:dyDescent="0.3">
      <c r="A5" s="28" t="s">
        <v>18</v>
      </c>
      <c r="B5" s="25">
        <v>36</v>
      </c>
      <c r="D5" s="4"/>
      <c r="E5" s="4"/>
      <c r="F5" s="4"/>
    </row>
    <row r="6" spans="1:10" ht="20.100000000000001" hidden="1" customHeight="1" x14ac:dyDescent="0.25">
      <c r="A6" s="20" t="s">
        <v>0</v>
      </c>
      <c r="B6" s="21">
        <v>3</v>
      </c>
      <c r="D6" s="4"/>
      <c r="E6" s="4"/>
      <c r="F6" s="4"/>
    </row>
    <row r="7" spans="1:10" ht="20.100000000000001" hidden="1" customHeight="1" x14ac:dyDescent="0.25">
      <c r="A7" s="5" t="s">
        <v>9</v>
      </c>
      <c r="B7" s="6">
        <f>B5/B6</f>
        <v>12</v>
      </c>
      <c r="D7" s="4"/>
      <c r="E7" s="4"/>
      <c r="F7" s="4"/>
    </row>
    <row r="8" spans="1:10" ht="20.100000000000001" hidden="1" customHeight="1" x14ac:dyDescent="0.25">
      <c r="A8" s="5" t="s">
        <v>1</v>
      </c>
      <c r="B8" s="7">
        <f>B4*B6</f>
        <v>0.05</v>
      </c>
      <c r="D8" s="4"/>
      <c r="E8" s="4"/>
      <c r="F8" s="4"/>
    </row>
    <row r="9" spans="1:10" ht="20.100000000000001" hidden="1" customHeight="1" x14ac:dyDescent="0.25">
      <c r="A9" s="5" t="s">
        <v>2</v>
      </c>
      <c r="B9" s="8">
        <f>PMT(B8,B7,-B2)</f>
        <v>2256508.2004163084</v>
      </c>
      <c r="D9" s="4"/>
      <c r="E9" s="4"/>
      <c r="F9" s="4"/>
    </row>
    <row r="10" spans="1:10" ht="20.100000000000001" hidden="1" customHeight="1" x14ac:dyDescent="0.25">
      <c r="A10" s="5" t="s">
        <v>3</v>
      </c>
      <c r="B10" s="9">
        <f>B9*B7</f>
        <v>27078098.404995702</v>
      </c>
      <c r="D10" s="4"/>
      <c r="E10" s="4"/>
      <c r="F10" s="4"/>
    </row>
    <row r="11" spans="1:10" ht="20.100000000000001" hidden="1" customHeight="1" x14ac:dyDescent="0.25">
      <c r="A11" s="5" t="s">
        <v>4</v>
      </c>
      <c r="B11" s="9">
        <f>B10-B2</f>
        <v>7078098.4049957022</v>
      </c>
      <c r="D11" s="4"/>
      <c r="E11" s="4"/>
      <c r="F11" s="4"/>
    </row>
    <row r="12" spans="1:10" ht="20.100000000000001" customHeight="1" x14ac:dyDescent="0.25">
      <c r="A12" s="10"/>
      <c r="B12" s="10"/>
      <c r="D12" s="4"/>
      <c r="E12" s="4"/>
      <c r="F12" s="4"/>
    </row>
    <row r="13" spans="1:10" ht="20.100000000000001" customHeight="1" x14ac:dyDescent="0.25">
      <c r="A13" s="10"/>
      <c r="B13" s="10"/>
      <c r="D13" s="11"/>
      <c r="E13" s="4"/>
      <c r="F13" s="4"/>
    </row>
    <row r="14" spans="1:10" ht="20.100000000000001" customHeight="1" thickBot="1" x14ac:dyDescent="0.3">
      <c r="A14" s="11"/>
      <c r="B14" s="11"/>
      <c r="D14" s="4"/>
      <c r="E14" s="4"/>
      <c r="F14" s="4"/>
    </row>
    <row r="15" spans="1:10" ht="20.100000000000001" customHeight="1" thickBot="1" x14ac:dyDescent="0.3">
      <c r="A15" s="33" t="s">
        <v>16</v>
      </c>
      <c r="B15" s="34"/>
      <c r="C15" s="4"/>
      <c r="D15" s="4"/>
      <c r="E15" s="4"/>
    </row>
    <row r="16" spans="1:10" ht="20.100000000000001" customHeight="1" thickBot="1" x14ac:dyDescent="0.3">
      <c r="A16" s="18" t="s">
        <v>5</v>
      </c>
      <c r="B16" s="19" t="s">
        <v>12</v>
      </c>
      <c r="C16" s="17" t="s">
        <v>6</v>
      </c>
      <c r="D16" s="12" t="s">
        <v>7</v>
      </c>
      <c r="E16" s="12" t="s">
        <v>8</v>
      </c>
      <c r="J16" s="2"/>
    </row>
    <row r="17" spans="1:5" ht="20.100000000000001" customHeight="1" x14ac:dyDescent="0.25">
      <c r="A17" s="35">
        <v>1</v>
      </c>
      <c r="B17" s="36">
        <f>IF(A17&lt;&gt;"",$B$2*$B$8,"")</f>
        <v>1000000</v>
      </c>
      <c r="C17" s="14">
        <f t="shared" ref="C17:C36" si="0">IF(A17&lt;&gt;"",$B$9,"")</f>
        <v>2256508.2004163084</v>
      </c>
      <c r="D17" s="14">
        <f t="shared" ref="D17:D36" si="1">IF(A17&lt;&gt;"",C17-(B17),"")</f>
        <v>1256508.2004163084</v>
      </c>
      <c r="E17" s="14">
        <f>IF($A17&lt;&gt;"",B2-D17,"")</f>
        <v>18743491.799583692</v>
      </c>
    </row>
    <row r="18" spans="1:5" ht="20.100000000000001" customHeight="1" x14ac:dyDescent="0.25">
      <c r="A18" s="37">
        <f t="shared" ref="A18:A36" si="2">IF(A17&gt;=$B$7,"",A17+1)</f>
        <v>2</v>
      </c>
      <c r="B18" s="38">
        <f t="shared" ref="B18:B36" si="3">IF(A18&lt;&gt;"",E17*$B$8,"")</f>
        <v>937174.58997918468</v>
      </c>
      <c r="C18" s="14">
        <f t="shared" si="0"/>
        <v>2256508.2004163084</v>
      </c>
      <c r="D18" s="14">
        <f t="shared" si="1"/>
        <v>1319333.6104371236</v>
      </c>
      <c r="E18" s="14">
        <f t="shared" ref="E18:E36" si="4">IF(A18&lt;&gt;"",E17-D18,"")</f>
        <v>17424158.189146567</v>
      </c>
    </row>
    <row r="19" spans="1:5" ht="20.100000000000001" customHeight="1" x14ac:dyDescent="0.25">
      <c r="A19" s="37">
        <f t="shared" si="2"/>
        <v>3</v>
      </c>
      <c r="B19" s="38">
        <f t="shared" si="3"/>
        <v>871207.90945732838</v>
      </c>
      <c r="C19" s="14">
        <f t="shared" si="0"/>
        <v>2256508.2004163084</v>
      </c>
      <c r="D19" s="14">
        <f t="shared" si="1"/>
        <v>1385300.2909589801</v>
      </c>
      <c r="E19" s="14">
        <f t="shared" si="4"/>
        <v>16038857.898187587</v>
      </c>
    </row>
    <row r="20" spans="1:5" ht="20.100000000000001" customHeight="1" x14ac:dyDescent="0.25">
      <c r="A20" s="37">
        <f t="shared" si="2"/>
        <v>4</v>
      </c>
      <c r="B20" s="38">
        <f t="shared" si="3"/>
        <v>801942.89490937942</v>
      </c>
      <c r="C20" s="14">
        <f t="shared" si="0"/>
        <v>2256508.2004163084</v>
      </c>
      <c r="D20" s="14">
        <f t="shared" si="1"/>
        <v>1454565.3055069288</v>
      </c>
      <c r="E20" s="14">
        <f t="shared" si="4"/>
        <v>14584292.592680659</v>
      </c>
    </row>
    <row r="21" spans="1:5" ht="20.100000000000001" customHeight="1" x14ac:dyDescent="0.25">
      <c r="A21" s="37">
        <f t="shared" si="2"/>
        <v>5</v>
      </c>
      <c r="B21" s="38">
        <f t="shared" si="3"/>
        <v>729214.62963403296</v>
      </c>
      <c r="C21" s="14">
        <f t="shared" si="0"/>
        <v>2256508.2004163084</v>
      </c>
      <c r="D21" s="14">
        <f t="shared" si="1"/>
        <v>1527293.5707822754</v>
      </c>
      <c r="E21" s="14">
        <f t="shared" si="4"/>
        <v>13056999.021898383</v>
      </c>
    </row>
    <row r="22" spans="1:5" ht="20.100000000000001" customHeight="1" x14ac:dyDescent="0.25">
      <c r="A22" s="37">
        <f t="shared" si="2"/>
        <v>6</v>
      </c>
      <c r="B22" s="38">
        <f t="shared" si="3"/>
        <v>652849.95109491923</v>
      </c>
      <c r="C22" s="14">
        <f t="shared" si="0"/>
        <v>2256508.2004163084</v>
      </c>
      <c r="D22" s="14">
        <f t="shared" si="1"/>
        <v>1603658.249321389</v>
      </c>
      <c r="E22" s="14">
        <f t="shared" si="4"/>
        <v>11453340.772576995</v>
      </c>
    </row>
    <row r="23" spans="1:5" ht="20.100000000000001" customHeight="1" x14ac:dyDescent="0.25">
      <c r="A23" s="37">
        <f t="shared" si="2"/>
        <v>7</v>
      </c>
      <c r="B23" s="38">
        <f t="shared" si="3"/>
        <v>572667.03862884978</v>
      </c>
      <c r="C23" s="14">
        <f t="shared" si="0"/>
        <v>2256508.2004163084</v>
      </c>
      <c r="D23" s="14">
        <f t="shared" si="1"/>
        <v>1683841.1617874587</v>
      </c>
      <c r="E23" s="14">
        <f t="shared" si="4"/>
        <v>9769499.6107895374</v>
      </c>
    </row>
    <row r="24" spans="1:5" ht="20.100000000000001" customHeight="1" x14ac:dyDescent="0.25">
      <c r="A24" s="37">
        <f t="shared" si="2"/>
        <v>8</v>
      </c>
      <c r="B24" s="38">
        <f t="shared" si="3"/>
        <v>488474.98053947691</v>
      </c>
      <c r="C24" s="14">
        <f t="shared" si="0"/>
        <v>2256508.2004163084</v>
      </c>
      <c r="D24" s="14">
        <f t="shared" si="1"/>
        <v>1768033.2198768314</v>
      </c>
      <c r="E24" s="14">
        <f t="shared" si="4"/>
        <v>8001466.390912706</v>
      </c>
    </row>
    <row r="25" spans="1:5" ht="20.100000000000001" customHeight="1" x14ac:dyDescent="0.25">
      <c r="A25" s="37">
        <f t="shared" si="2"/>
        <v>9</v>
      </c>
      <c r="B25" s="38">
        <f t="shared" si="3"/>
        <v>400073.31954563531</v>
      </c>
      <c r="C25" s="14">
        <f t="shared" si="0"/>
        <v>2256508.2004163084</v>
      </c>
      <c r="D25" s="14">
        <f t="shared" si="1"/>
        <v>1856434.8808706731</v>
      </c>
      <c r="E25" s="14">
        <f t="shared" si="4"/>
        <v>6145031.5100420332</v>
      </c>
    </row>
    <row r="26" spans="1:5" ht="20.100000000000001" customHeight="1" x14ac:dyDescent="0.25">
      <c r="A26" s="37">
        <f t="shared" si="2"/>
        <v>10</v>
      </c>
      <c r="B26" s="38">
        <f t="shared" si="3"/>
        <v>307251.57550210168</v>
      </c>
      <c r="C26" s="14">
        <f t="shared" si="0"/>
        <v>2256508.2004163084</v>
      </c>
      <c r="D26" s="14">
        <f t="shared" si="1"/>
        <v>1949256.6249142066</v>
      </c>
      <c r="E26" s="14">
        <f t="shared" si="4"/>
        <v>4195774.8851278266</v>
      </c>
    </row>
    <row r="27" spans="1:5" ht="20.100000000000001" customHeight="1" x14ac:dyDescent="0.25">
      <c r="A27" s="37">
        <f t="shared" si="2"/>
        <v>11</v>
      </c>
      <c r="B27" s="38">
        <f t="shared" si="3"/>
        <v>209788.74425639134</v>
      </c>
      <c r="C27" s="14">
        <f t="shared" si="0"/>
        <v>2256508.2004163084</v>
      </c>
      <c r="D27" s="14">
        <f t="shared" si="1"/>
        <v>2046719.4561599169</v>
      </c>
      <c r="E27" s="14">
        <f t="shared" si="4"/>
        <v>2149055.4289679099</v>
      </c>
    </row>
    <row r="28" spans="1:5" ht="20.100000000000001" customHeight="1" x14ac:dyDescent="0.25">
      <c r="A28" s="37">
        <f t="shared" si="2"/>
        <v>12</v>
      </c>
      <c r="B28" s="38">
        <f t="shared" si="3"/>
        <v>107452.77144839551</v>
      </c>
      <c r="C28" s="14">
        <f t="shared" si="0"/>
        <v>2256508.2004163084</v>
      </c>
      <c r="D28" s="14">
        <f t="shared" si="1"/>
        <v>2149055.4289679127</v>
      </c>
      <c r="E28" s="14">
        <f t="shared" si="4"/>
        <v>-2.7939677238464355E-9</v>
      </c>
    </row>
    <row r="29" spans="1:5" ht="20.100000000000001" customHeight="1" x14ac:dyDescent="0.25">
      <c r="A29" s="37" t="str">
        <f t="shared" si="2"/>
        <v/>
      </c>
      <c r="B29" s="38" t="str">
        <f t="shared" si="3"/>
        <v/>
      </c>
      <c r="C29" s="14" t="str">
        <f t="shared" si="0"/>
        <v/>
      </c>
      <c r="D29" s="14" t="str">
        <f t="shared" si="1"/>
        <v/>
      </c>
      <c r="E29" s="14" t="str">
        <f t="shared" si="4"/>
        <v/>
      </c>
    </row>
    <row r="30" spans="1:5" ht="20.100000000000001" customHeight="1" x14ac:dyDescent="0.25">
      <c r="A30" s="37" t="str">
        <f t="shared" si="2"/>
        <v/>
      </c>
      <c r="B30" s="38" t="str">
        <f t="shared" si="3"/>
        <v/>
      </c>
      <c r="C30" s="14" t="str">
        <f t="shared" si="0"/>
        <v/>
      </c>
      <c r="D30" s="14" t="str">
        <f t="shared" si="1"/>
        <v/>
      </c>
      <c r="E30" s="14" t="str">
        <f t="shared" si="4"/>
        <v/>
      </c>
    </row>
    <row r="31" spans="1:5" ht="20.100000000000001" customHeight="1" x14ac:dyDescent="0.25">
      <c r="A31" s="37" t="str">
        <f t="shared" si="2"/>
        <v/>
      </c>
      <c r="B31" s="38" t="str">
        <f t="shared" si="3"/>
        <v/>
      </c>
      <c r="C31" s="14" t="str">
        <f t="shared" si="0"/>
        <v/>
      </c>
      <c r="D31" s="14" t="str">
        <f t="shared" si="1"/>
        <v/>
      </c>
      <c r="E31" s="14" t="str">
        <f t="shared" si="4"/>
        <v/>
      </c>
    </row>
    <row r="32" spans="1:5" ht="20.100000000000001" customHeight="1" x14ac:dyDescent="0.25">
      <c r="A32" s="37" t="str">
        <f t="shared" si="2"/>
        <v/>
      </c>
      <c r="B32" s="38" t="str">
        <f t="shared" si="3"/>
        <v/>
      </c>
      <c r="C32" s="14" t="str">
        <f t="shared" si="0"/>
        <v/>
      </c>
      <c r="D32" s="14" t="str">
        <f t="shared" si="1"/>
        <v/>
      </c>
      <c r="E32" s="14" t="str">
        <f t="shared" si="4"/>
        <v/>
      </c>
    </row>
    <row r="33" spans="1:6" ht="20.100000000000001" customHeight="1" x14ac:dyDescent="0.25">
      <c r="A33" s="37" t="str">
        <f t="shared" si="2"/>
        <v/>
      </c>
      <c r="B33" s="38" t="str">
        <f t="shared" si="3"/>
        <v/>
      </c>
      <c r="C33" s="14" t="str">
        <f t="shared" si="0"/>
        <v/>
      </c>
      <c r="D33" s="14" t="str">
        <f t="shared" si="1"/>
        <v/>
      </c>
      <c r="E33" s="14" t="str">
        <f t="shared" si="4"/>
        <v/>
      </c>
    </row>
    <row r="34" spans="1:6" ht="20.100000000000001" customHeight="1" x14ac:dyDescent="0.25">
      <c r="A34" s="37" t="str">
        <f t="shared" si="2"/>
        <v/>
      </c>
      <c r="B34" s="38" t="str">
        <f t="shared" si="3"/>
        <v/>
      </c>
      <c r="C34" s="14" t="str">
        <f t="shared" si="0"/>
        <v/>
      </c>
      <c r="D34" s="14" t="str">
        <f t="shared" si="1"/>
        <v/>
      </c>
      <c r="E34" s="14" t="str">
        <f t="shared" si="4"/>
        <v/>
      </c>
    </row>
    <row r="35" spans="1:6" ht="20.100000000000001" customHeight="1" x14ac:dyDescent="0.25">
      <c r="A35" s="37" t="str">
        <f t="shared" si="2"/>
        <v/>
      </c>
      <c r="B35" s="38" t="str">
        <f t="shared" si="3"/>
        <v/>
      </c>
      <c r="C35" s="14" t="str">
        <f t="shared" si="0"/>
        <v/>
      </c>
      <c r="D35" s="14" t="str">
        <f t="shared" si="1"/>
        <v/>
      </c>
      <c r="E35" s="14" t="str">
        <f t="shared" si="4"/>
        <v/>
      </c>
    </row>
    <row r="36" spans="1:6" ht="20.100000000000001" customHeight="1" thickBot="1" x14ac:dyDescent="0.3">
      <c r="A36" s="39" t="str">
        <f t="shared" si="2"/>
        <v/>
      </c>
      <c r="B36" s="40" t="str">
        <f t="shared" si="3"/>
        <v/>
      </c>
      <c r="C36" s="14" t="str">
        <f t="shared" si="0"/>
        <v/>
      </c>
      <c r="D36" s="14" t="str">
        <f t="shared" si="1"/>
        <v/>
      </c>
      <c r="E36" s="14" t="str">
        <f t="shared" si="4"/>
        <v/>
      </c>
    </row>
    <row r="37" spans="1:6" ht="20.100000000000001" customHeight="1" thickBot="1" x14ac:dyDescent="0.3">
      <c r="A37" s="13"/>
      <c r="B37" s="13"/>
      <c r="C37" s="13"/>
      <c r="D37" s="13"/>
      <c r="E37" s="13"/>
    </row>
    <row r="38" spans="1:6" ht="20.100000000000001" customHeight="1" thickBot="1" x14ac:dyDescent="0.3">
      <c r="A38" s="26" t="s">
        <v>11</v>
      </c>
      <c r="B38" s="27">
        <f>SUM(B17:B36)</f>
        <v>7078098.4049956938</v>
      </c>
      <c r="C38" s="15">
        <f>SUM(C17:C36)</f>
        <v>27078098.404995698</v>
      </c>
      <c r="D38" s="15">
        <f>SUM(D17:D36)</f>
        <v>20000000.000000004</v>
      </c>
      <c r="E38" s="16"/>
    </row>
    <row r="39" spans="1:6" x14ac:dyDescent="0.25">
      <c r="A39" s="3"/>
      <c r="D39" s="1"/>
      <c r="E39" s="1"/>
      <c r="F39" s="1"/>
    </row>
    <row r="40" spans="1:6" x14ac:dyDescent="0.25">
      <c r="A40" s="3" t="s">
        <v>19</v>
      </c>
      <c r="D40" s="1"/>
      <c r="E40" s="1"/>
      <c r="F40" s="1"/>
    </row>
    <row r="41" spans="1:6" x14ac:dyDescent="0.25">
      <c r="A41" s="3" t="s">
        <v>17</v>
      </c>
      <c r="D41" s="1"/>
      <c r="E41" s="1"/>
      <c r="F41" s="1"/>
    </row>
    <row r="42" spans="1:6" x14ac:dyDescent="0.25">
      <c r="A42" s="3"/>
      <c r="D42" s="1"/>
      <c r="E42" s="1"/>
      <c r="F42" s="1"/>
    </row>
    <row r="43" spans="1:6" x14ac:dyDescent="0.25">
      <c r="A43" s="3"/>
      <c r="D43" s="1"/>
      <c r="E43" s="1"/>
      <c r="F43" s="1"/>
    </row>
    <row r="44" spans="1:6" x14ac:dyDescent="0.25">
      <c r="A44" s="3"/>
      <c r="D44" s="1"/>
      <c r="E44" s="1"/>
      <c r="F44" s="1"/>
    </row>
    <row r="45" spans="1:6" x14ac:dyDescent="0.25">
      <c r="A45" s="3"/>
      <c r="D45" s="1"/>
      <c r="E45" s="1"/>
      <c r="F45" s="1"/>
    </row>
    <row r="46" spans="1:6" x14ac:dyDescent="0.25">
      <c r="A46" s="3"/>
      <c r="D46" s="1"/>
      <c r="E46" s="1"/>
      <c r="F46" s="1"/>
    </row>
    <row r="47" spans="1:6" x14ac:dyDescent="0.25">
      <c r="A47" s="3"/>
      <c r="D47" s="1"/>
      <c r="E47" s="1"/>
      <c r="F47" s="1"/>
    </row>
    <row r="48" spans="1:6" x14ac:dyDescent="0.25">
      <c r="A48" s="3"/>
      <c r="D48" s="1"/>
      <c r="E48" s="1"/>
      <c r="F48" s="1"/>
    </row>
    <row r="49" spans="1:6" x14ac:dyDescent="0.25">
      <c r="A49" s="3"/>
      <c r="D49" s="1"/>
      <c r="E49" s="1"/>
      <c r="F49" s="1"/>
    </row>
    <row r="50" spans="1:6" x14ac:dyDescent="0.25">
      <c r="A50" s="3"/>
      <c r="D50" s="1"/>
      <c r="E50" s="1"/>
      <c r="F50" s="1"/>
    </row>
    <row r="51" spans="1:6" x14ac:dyDescent="0.25">
      <c r="A51" s="3"/>
      <c r="D51" s="1"/>
      <c r="E51" s="1"/>
      <c r="F51" s="1"/>
    </row>
    <row r="52" spans="1:6" x14ac:dyDescent="0.25">
      <c r="A52" s="3"/>
      <c r="D52" s="1"/>
      <c r="E52" s="1"/>
      <c r="F52" s="1"/>
    </row>
    <row r="53" spans="1:6" x14ac:dyDescent="0.25">
      <c r="A53" s="3"/>
      <c r="D53" s="1"/>
      <c r="E53" s="1"/>
      <c r="F53" s="1"/>
    </row>
    <row r="54" spans="1:6" x14ac:dyDescent="0.25">
      <c r="A54" s="3"/>
      <c r="D54" s="1"/>
      <c r="E54" s="1"/>
      <c r="F54" s="1"/>
    </row>
    <row r="55" spans="1:6" x14ac:dyDescent="0.25">
      <c r="A55" s="3"/>
      <c r="D55" s="1"/>
      <c r="E55" s="1"/>
      <c r="F55" s="1"/>
    </row>
    <row r="56" spans="1:6" x14ac:dyDescent="0.25">
      <c r="A56" s="3"/>
      <c r="D56" s="1"/>
      <c r="E56" s="1"/>
      <c r="F56" s="1"/>
    </row>
    <row r="57" spans="1:6" x14ac:dyDescent="0.25">
      <c r="A57" s="3"/>
      <c r="D57" s="1"/>
      <c r="E57" s="1"/>
      <c r="F57" s="1"/>
    </row>
    <row r="58" spans="1:6" x14ac:dyDescent="0.25">
      <c r="A58" s="3"/>
      <c r="D58" s="1"/>
      <c r="E58" s="1"/>
      <c r="F58" s="1"/>
    </row>
    <row r="59" spans="1:6" x14ac:dyDescent="0.25">
      <c r="A59" s="3"/>
      <c r="D59" s="1"/>
      <c r="E59" s="1"/>
      <c r="F59" s="1"/>
    </row>
    <row r="60" spans="1:6" x14ac:dyDescent="0.25">
      <c r="A60" s="3"/>
      <c r="D60" s="1"/>
      <c r="E60" s="1"/>
      <c r="F60" s="1"/>
    </row>
    <row r="61" spans="1:6" x14ac:dyDescent="0.25">
      <c r="A61" s="3"/>
      <c r="D61" s="1"/>
      <c r="E61" s="1"/>
      <c r="F61" s="1"/>
    </row>
    <row r="62" spans="1:6" x14ac:dyDescent="0.25">
      <c r="A62" s="3"/>
      <c r="D62" s="1"/>
      <c r="E62" s="1"/>
      <c r="F62" s="1"/>
    </row>
    <row r="63" spans="1:6" x14ac:dyDescent="0.25">
      <c r="A63" s="3"/>
      <c r="D63" s="1"/>
      <c r="E63" s="1"/>
      <c r="F63" s="1"/>
    </row>
    <row r="64" spans="1:6" x14ac:dyDescent="0.25">
      <c r="A64" s="3"/>
      <c r="D64" s="1"/>
      <c r="E64" s="1"/>
      <c r="F64" s="1"/>
    </row>
    <row r="65" spans="1:6" x14ac:dyDescent="0.25">
      <c r="A65" s="3"/>
      <c r="D65" s="1"/>
      <c r="E65" s="1"/>
      <c r="F65" s="1"/>
    </row>
    <row r="66" spans="1:6" x14ac:dyDescent="0.25">
      <c r="A66" s="3"/>
      <c r="D66" s="1"/>
      <c r="E66" s="1"/>
      <c r="F66" s="1"/>
    </row>
    <row r="67" spans="1:6" x14ac:dyDescent="0.25">
      <c r="A67" s="3"/>
      <c r="D67" s="1"/>
      <c r="E67" s="1"/>
      <c r="F67" s="1"/>
    </row>
    <row r="68" spans="1:6" x14ac:dyDescent="0.25">
      <c r="A68" s="3"/>
      <c r="D68" s="1"/>
      <c r="E68" s="1"/>
      <c r="F68" s="1"/>
    </row>
    <row r="69" spans="1:6" x14ac:dyDescent="0.25">
      <c r="A69" s="3"/>
      <c r="D69" s="1"/>
      <c r="E69" s="1"/>
      <c r="F69" s="1"/>
    </row>
    <row r="70" spans="1:6" x14ac:dyDescent="0.25">
      <c r="A70" s="3"/>
      <c r="D70" s="1"/>
      <c r="E70" s="1"/>
      <c r="F70" s="1"/>
    </row>
    <row r="71" spans="1:6" x14ac:dyDescent="0.25">
      <c r="A71" s="3"/>
      <c r="D71" s="1"/>
      <c r="E71" s="1"/>
      <c r="F71" s="1"/>
    </row>
    <row r="72" spans="1:6" x14ac:dyDescent="0.25">
      <c r="A72" s="3"/>
      <c r="D72" s="1"/>
      <c r="E72" s="1"/>
      <c r="F72" s="1"/>
    </row>
    <row r="73" spans="1:6" x14ac:dyDescent="0.25">
      <c r="A73" s="3"/>
      <c r="D73" s="1"/>
      <c r="E73" s="1"/>
      <c r="F73" s="1"/>
    </row>
    <row r="74" spans="1:6" x14ac:dyDescent="0.25">
      <c r="A74" s="3"/>
      <c r="D74" s="1"/>
      <c r="E74" s="1"/>
      <c r="F74" s="1"/>
    </row>
    <row r="75" spans="1:6" x14ac:dyDescent="0.25">
      <c r="A75" s="3"/>
      <c r="D75" s="1"/>
      <c r="E75" s="1"/>
      <c r="F75" s="1"/>
    </row>
    <row r="76" spans="1:6" x14ac:dyDescent="0.25">
      <c r="A76" s="3"/>
      <c r="D76" s="1"/>
      <c r="E76" s="1"/>
      <c r="F76" s="1"/>
    </row>
    <row r="77" spans="1:6" x14ac:dyDescent="0.25">
      <c r="A77" s="3"/>
      <c r="D77" s="1"/>
      <c r="E77" s="1"/>
      <c r="F77" s="1"/>
    </row>
    <row r="78" spans="1:6" x14ac:dyDescent="0.25">
      <c r="A78" s="3"/>
      <c r="D78" s="1"/>
      <c r="E78" s="1"/>
      <c r="F78" s="1"/>
    </row>
    <row r="79" spans="1:6" x14ac:dyDescent="0.25">
      <c r="A79" s="3"/>
      <c r="D79" s="1"/>
      <c r="E79" s="1"/>
      <c r="F79" s="1"/>
    </row>
    <row r="80" spans="1:6" x14ac:dyDescent="0.25">
      <c r="A80" s="3"/>
      <c r="D80" s="1"/>
      <c r="E80" s="1"/>
      <c r="F80" s="1"/>
    </row>
    <row r="81" spans="1:6" x14ac:dyDescent="0.25">
      <c r="A81" s="3"/>
      <c r="D81" s="1"/>
      <c r="E81" s="1"/>
      <c r="F81" s="1"/>
    </row>
    <row r="82" spans="1:6" x14ac:dyDescent="0.25">
      <c r="A82" s="3"/>
      <c r="D82" s="1"/>
      <c r="E82" s="1"/>
      <c r="F82" s="1"/>
    </row>
    <row r="83" spans="1:6" x14ac:dyDescent="0.25">
      <c r="A83" s="3"/>
      <c r="D83" s="1"/>
      <c r="E83" s="1"/>
      <c r="F83" s="1"/>
    </row>
    <row r="84" spans="1:6" x14ac:dyDescent="0.25">
      <c r="A84" s="3"/>
      <c r="D84" s="1"/>
      <c r="E84" s="1"/>
      <c r="F84" s="1"/>
    </row>
    <row r="85" spans="1:6" x14ac:dyDescent="0.25">
      <c r="A85" s="3"/>
      <c r="D85" s="1"/>
      <c r="E85" s="1"/>
      <c r="F85" s="1"/>
    </row>
    <row r="86" spans="1:6" x14ac:dyDescent="0.25">
      <c r="A86" s="3"/>
      <c r="D86" s="1"/>
      <c r="E86" s="1"/>
      <c r="F86" s="1"/>
    </row>
    <row r="87" spans="1:6" x14ac:dyDescent="0.25">
      <c r="A87" s="3"/>
      <c r="D87" s="1"/>
      <c r="E87" s="1"/>
      <c r="F87" s="1"/>
    </row>
    <row r="88" spans="1:6" x14ac:dyDescent="0.25">
      <c r="A88" s="3"/>
      <c r="D88" s="1"/>
      <c r="E88" s="1"/>
      <c r="F88" s="1"/>
    </row>
    <row r="89" spans="1:6" x14ac:dyDescent="0.25">
      <c r="A89" s="3"/>
      <c r="D89" s="1"/>
      <c r="E89" s="1"/>
      <c r="F89" s="1"/>
    </row>
    <row r="90" spans="1:6" x14ac:dyDescent="0.25">
      <c r="A90" s="3"/>
      <c r="D90" s="1"/>
      <c r="E90" s="1"/>
      <c r="F90" s="1"/>
    </row>
    <row r="91" spans="1:6" x14ac:dyDescent="0.25">
      <c r="A91" s="3"/>
      <c r="D91" s="1"/>
      <c r="E91" s="1"/>
      <c r="F91" s="1"/>
    </row>
    <row r="92" spans="1:6" x14ac:dyDescent="0.25">
      <c r="A92" s="3"/>
      <c r="D92" s="1"/>
      <c r="E92" s="1"/>
      <c r="F92" s="1"/>
    </row>
    <row r="93" spans="1:6" x14ac:dyDescent="0.25">
      <c r="A93" s="3"/>
      <c r="D93" s="1"/>
      <c r="E93" s="1"/>
      <c r="F93" s="1"/>
    </row>
    <row r="94" spans="1:6" x14ac:dyDescent="0.25">
      <c r="A94" s="3"/>
      <c r="D94" s="1"/>
      <c r="E94" s="1"/>
      <c r="F94" s="1"/>
    </row>
    <row r="95" spans="1:6" x14ac:dyDescent="0.25">
      <c r="A95" s="3"/>
      <c r="D95" s="1"/>
      <c r="E95" s="1"/>
      <c r="F95" s="1"/>
    </row>
    <row r="96" spans="1:6" x14ac:dyDescent="0.25">
      <c r="A96" s="3"/>
      <c r="D96" s="1"/>
      <c r="E96" s="1"/>
      <c r="F96" s="1"/>
    </row>
    <row r="97" spans="1:6" x14ac:dyDescent="0.25">
      <c r="A97" s="3"/>
      <c r="D97" s="1"/>
      <c r="E97" s="1"/>
      <c r="F97" s="1"/>
    </row>
    <row r="98" spans="1:6" x14ac:dyDescent="0.25">
      <c r="A98" s="3"/>
      <c r="D98" s="1"/>
      <c r="E98" s="1"/>
      <c r="F98" s="1"/>
    </row>
    <row r="99" spans="1:6" x14ac:dyDescent="0.25">
      <c r="A99" s="3"/>
      <c r="D99" s="1"/>
      <c r="E99" s="1"/>
      <c r="F99" s="1"/>
    </row>
    <row r="100" spans="1:6" x14ac:dyDescent="0.25">
      <c r="A100" s="3"/>
      <c r="D100" s="1"/>
      <c r="E100" s="1"/>
      <c r="F100" s="1"/>
    </row>
    <row r="101" spans="1:6" x14ac:dyDescent="0.25">
      <c r="A101" s="3"/>
      <c r="D101" s="1"/>
      <c r="E101" s="1"/>
      <c r="F101" s="1"/>
    </row>
    <row r="102" spans="1:6" x14ac:dyDescent="0.25">
      <c r="A102" s="3"/>
      <c r="D102" s="1"/>
      <c r="E102" s="1"/>
      <c r="F102" s="1"/>
    </row>
    <row r="103" spans="1:6" x14ac:dyDescent="0.25">
      <c r="A103" s="3"/>
      <c r="D103" s="1"/>
      <c r="E103" s="1"/>
      <c r="F103" s="1"/>
    </row>
    <row r="104" spans="1:6" x14ac:dyDescent="0.25">
      <c r="A104" s="3"/>
      <c r="D104" s="1"/>
      <c r="E104" s="1"/>
      <c r="F104" s="1"/>
    </row>
    <row r="105" spans="1:6" x14ac:dyDescent="0.25">
      <c r="A105" s="3"/>
      <c r="D105" s="1"/>
      <c r="E105" s="1"/>
      <c r="F105" s="1"/>
    </row>
    <row r="106" spans="1:6" x14ac:dyDescent="0.25">
      <c r="A106" s="3"/>
      <c r="D106" s="1"/>
      <c r="E106" s="1"/>
      <c r="F106" s="1"/>
    </row>
    <row r="107" spans="1:6" x14ac:dyDescent="0.25">
      <c r="A107" s="3"/>
      <c r="D107" s="1"/>
      <c r="E107" s="1"/>
      <c r="F107" s="1"/>
    </row>
    <row r="108" spans="1:6" x14ac:dyDescent="0.25">
      <c r="A108" s="3"/>
      <c r="D108" s="1"/>
      <c r="E108" s="1"/>
      <c r="F108" s="1"/>
    </row>
    <row r="109" spans="1:6" x14ac:dyDescent="0.25">
      <c r="A109" s="3"/>
      <c r="D109" s="1"/>
      <c r="E109" s="1"/>
      <c r="F109" s="1"/>
    </row>
    <row r="110" spans="1:6" x14ac:dyDescent="0.25">
      <c r="A110" s="3"/>
      <c r="D110" s="1"/>
      <c r="E110" s="1"/>
      <c r="F110" s="1"/>
    </row>
    <row r="111" spans="1:6" x14ac:dyDescent="0.25">
      <c r="A111" s="3"/>
      <c r="D111" s="1"/>
      <c r="E111" s="1"/>
      <c r="F111" s="1"/>
    </row>
    <row r="112" spans="1:6" x14ac:dyDescent="0.25">
      <c r="A112" s="3"/>
      <c r="D112" s="1"/>
      <c r="E112" s="1"/>
      <c r="F112" s="1"/>
    </row>
    <row r="113" spans="1:6" x14ac:dyDescent="0.25">
      <c r="A113" s="3"/>
      <c r="D113" s="1"/>
      <c r="E113" s="1"/>
      <c r="F113" s="1"/>
    </row>
    <row r="114" spans="1:6" x14ac:dyDescent="0.25">
      <c r="A114" s="3"/>
      <c r="D114" s="1"/>
      <c r="E114" s="1"/>
      <c r="F114" s="1"/>
    </row>
    <row r="115" spans="1:6" x14ac:dyDescent="0.25">
      <c r="A115" s="3"/>
      <c r="D115" s="1"/>
      <c r="E115" s="1"/>
      <c r="F115" s="1"/>
    </row>
    <row r="116" spans="1:6" x14ac:dyDescent="0.25">
      <c r="A116" s="3"/>
      <c r="D116" s="1"/>
      <c r="E116" s="1"/>
      <c r="F116" s="1"/>
    </row>
    <row r="117" spans="1:6" x14ac:dyDescent="0.25">
      <c r="A117" s="3"/>
      <c r="D117" s="1"/>
      <c r="E117" s="1"/>
      <c r="F117" s="1"/>
    </row>
    <row r="118" spans="1:6" x14ac:dyDescent="0.25">
      <c r="A118" s="3"/>
      <c r="D118" s="1"/>
      <c r="E118" s="1"/>
      <c r="F118" s="1"/>
    </row>
    <row r="119" spans="1:6" x14ac:dyDescent="0.25">
      <c r="A119" s="3"/>
      <c r="D119" s="1"/>
      <c r="E119" s="1"/>
      <c r="F119" s="1"/>
    </row>
    <row r="120" spans="1:6" x14ac:dyDescent="0.25">
      <c r="A120" s="3"/>
      <c r="D120" s="1"/>
      <c r="E120" s="1"/>
      <c r="F120" s="1"/>
    </row>
    <row r="121" spans="1:6" x14ac:dyDescent="0.25">
      <c r="A121" s="3"/>
      <c r="D121" s="1"/>
      <c r="E121" s="1"/>
      <c r="F121" s="1"/>
    </row>
    <row r="122" spans="1:6" x14ac:dyDescent="0.25">
      <c r="A122" s="3"/>
      <c r="D122" s="1"/>
      <c r="E122" s="1"/>
      <c r="F122" s="1"/>
    </row>
    <row r="123" spans="1:6" x14ac:dyDescent="0.25">
      <c r="A123" s="3"/>
      <c r="D123" s="1"/>
      <c r="E123" s="1"/>
      <c r="F123" s="1"/>
    </row>
    <row r="124" spans="1:6" x14ac:dyDescent="0.25">
      <c r="A124" s="3"/>
      <c r="D124" s="1"/>
      <c r="E124" s="1"/>
      <c r="F124" s="1"/>
    </row>
    <row r="125" spans="1:6" x14ac:dyDescent="0.25">
      <c r="A125" s="3"/>
      <c r="D125" s="1"/>
      <c r="E125" s="1"/>
      <c r="F125" s="1"/>
    </row>
    <row r="126" spans="1:6" x14ac:dyDescent="0.25">
      <c r="A126" s="3"/>
      <c r="D126" s="1"/>
      <c r="E126" s="1"/>
      <c r="F126" s="1"/>
    </row>
    <row r="127" spans="1:6" x14ac:dyDescent="0.25">
      <c r="A127" s="3"/>
      <c r="D127" s="1"/>
      <c r="E127" s="1"/>
      <c r="F127" s="1"/>
    </row>
    <row r="128" spans="1:6" x14ac:dyDescent="0.25">
      <c r="A128" s="3"/>
      <c r="D128" s="1"/>
      <c r="E128" s="1"/>
      <c r="F128" s="1"/>
    </row>
    <row r="129" spans="1:6" x14ac:dyDescent="0.25">
      <c r="A129" s="3"/>
      <c r="D129" s="1"/>
      <c r="E129" s="1"/>
      <c r="F129" s="1"/>
    </row>
    <row r="130" spans="1:6" x14ac:dyDescent="0.25">
      <c r="A130" s="3"/>
      <c r="D130" s="1"/>
      <c r="E130" s="1"/>
      <c r="F130" s="1"/>
    </row>
    <row r="131" spans="1:6" x14ac:dyDescent="0.25">
      <c r="A131" s="3"/>
      <c r="D131" s="1"/>
      <c r="E131" s="1"/>
      <c r="F131" s="1"/>
    </row>
    <row r="132" spans="1:6" x14ac:dyDescent="0.25">
      <c r="A132" s="3"/>
      <c r="D132" s="1"/>
      <c r="E132" s="1"/>
      <c r="F132" s="1"/>
    </row>
    <row r="133" spans="1:6" x14ac:dyDescent="0.25">
      <c r="A133" s="3"/>
      <c r="D133" s="1"/>
      <c r="E133" s="1"/>
      <c r="F133" s="1"/>
    </row>
    <row r="134" spans="1:6" x14ac:dyDescent="0.25">
      <c r="A134" s="3"/>
      <c r="D134" s="1"/>
      <c r="E134" s="1"/>
      <c r="F134" s="1"/>
    </row>
    <row r="135" spans="1:6" x14ac:dyDescent="0.25">
      <c r="A135" s="3"/>
      <c r="D135" s="1"/>
      <c r="E135" s="1"/>
      <c r="F135" s="1"/>
    </row>
    <row r="136" spans="1:6" x14ac:dyDescent="0.25">
      <c r="A136" s="3"/>
      <c r="D136" s="1"/>
      <c r="E136" s="1"/>
      <c r="F136" s="1"/>
    </row>
    <row r="137" spans="1:6" x14ac:dyDescent="0.25">
      <c r="A137" s="3"/>
      <c r="D137" s="1"/>
      <c r="E137" s="1"/>
      <c r="F137" s="1"/>
    </row>
    <row r="138" spans="1:6" x14ac:dyDescent="0.25">
      <c r="A138" s="3"/>
      <c r="D138" s="1"/>
      <c r="E138" s="1"/>
      <c r="F138" s="1"/>
    </row>
    <row r="139" spans="1:6" x14ac:dyDescent="0.25">
      <c r="A139" s="3"/>
      <c r="D139" s="1"/>
      <c r="E139" s="1"/>
      <c r="F139" s="1"/>
    </row>
    <row r="140" spans="1:6" x14ac:dyDescent="0.25">
      <c r="A140" s="3"/>
      <c r="D140" s="1"/>
      <c r="E140" s="1"/>
      <c r="F140" s="1"/>
    </row>
    <row r="141" spans="1:6" x14ac:dyDescent="0.25">
      <c r="A141" s="3"/>
      <c r="D141" s="1"/>
      <c r="E141" s="1"/>
      <c r="F141" s="1"/>
    </row>
    <row r="142" spans="1:6" x14ac:dyDescent="0.25">
      <c r="A142" s="3"/>
      <c r="D142" s="1"/>
      <c r="E142" s="1"/>
      <c r="F142" s="1"/>
    </row>
    <row r="143" spans="1:6" x14ac:dyDescent="0.25">
      <c r="A143" s="3"/>
      <c r="D143" s="1"/>
      <c r="E143" s="1"/>
      <c r="F143" s="1"/>
    </row>
    <row r="144" spans="1:6" x14ac:dyDescent="0.25">
      <c r="A144" s="3"/>
      <c r="D144" s="1"/>
      <c r="E144" s="1"/>
      <c r="F144" s="1"/>
    </row>
    <row r="145" spans="1:6" x14ac:dyDescent="0.25">
      <c r="A145" s="3"/>
      <c r="D145" s="1"/>
      <c r="E145" s="1"/>
      <c r="F145" s="1"/>
    </row>
    <row r="146" spans="1:6" x14ac:dyDescent="0.25">
      <c r="A146" s="3"/>
      <c r="D146" s="1"/>
      <c r="E146" s="1"/>
      <c r="F146" s="1"/>
    </row>
    <row r="147" spans="1:6" x14ac:dyDescent="0.25">
      <c r="A147" s="3"/>
      <c r="D147" s="1"/>
      <c r="E147" s="1"/>
      <c r="F147" s="1"/>
    </row>
    <row r="148" spans="1:6" x14ac:dyDescent="0.25">
      <c r="A148" s="3"/>
      <c r="D148" s="1"/>
      <c r="E148" s="1"/>
      <c r="F148" s="1"/>
    </row>
    <row r="149" spans="1:6" x14ac:dyDescent="0.25">
      <c r="A149" s="3"/>
      <c r="D149" s="1"/>
      <c r="E149" s="1"/>
      <c r="F149" s="1"/>
    </row>
    <row r="150" spans="1:6" x14ac:dyDescent="0.25">
      <c r="A150" s="3"/>
      <c r="D150" s="1"/>
      <c r="E150" s="1"/>
      <c r="F150" s="1"/>
    </row>
    <row r="151" spans="1:6" x14ac:dyDescent="0.25">
      <c r="A151" s="3"/>
      <c r="D151" s="1"/>
      <c r="E151" s="1"/>
      <c r="F151" s="1"/>
    </row>
    <row r="152" spans="1:6" x14ac:dyDescent="0.25">
      <c r="A152" s="3"/>
      <c r="D152" s="1"/>
      <c r="E152" s="1"/>
      <c r="F152" s="1"/>
    </row>
    <row r="153" spans="1:6" x14ac:dyDescent="0.25">
      <c r="A153" s="3"/>
      <c r="D153" s="1"/>
      <c r="E153" s="1"/>
      <c r="F153" s="1"/>
    </row>
    <row r="154" spans="1:6" x14ac:dyDescent="0.25">
      <c r="A154" s="3"/>
      <c r="D154" s="1"/>
      <c r="E154" s="1"/>
      <c r="F154" s="1"/>
    </row>
    <row r="155" spans="1:6" x14ac:dyDescent="0.25">
      <c r="A155" s="3"/>
      <c r="D155" s="1"/>
      <c r="E155" s="1"/>
      <c r="F155" s="1"/>
    </row>
    <row r="156" spans="1:6" x14ac:dyDescent="0.25">
      <c r="A156" s="3"/>
      <c r="D156" s="1"/>
      <c r="E156" s="1"/>
      <c r="F156" s="1"/>
    </row>
    <row r="157" spans="1:6" x14ac:dyDescent="0.25">
      <c r="A157" s="3"/>
      <c r="D157" s="1"/>
      <c r="E157" s="1"/>
      <c r="F157" s="1"/>
    </row>
    <row r="158" spans="1:6" x14ac:dyDescent="0.25">
      <c r="A158" s="3"/>
      <c r="D158" s="1"/>
      <c r="E158" s="1"/>
      <c r="F158" s="1"/>
    </row>
    <row r="159" spans="1:6" x14ac:dyDescent="0.25">
      <c r="A159" s="3"/>
      <c r="D159" s="1"/>
      <c r="E159" s="1"/>
      <c r="F159" s="1"/>
    </row>
    <row r="160" spans="1:6" x14ac:dyDescent="0.25">
      <c r="A160" s="3"/>
      <c r="D160" s="1"/>
      <c r="E160" s="1"/>
      <c r="F160" s="1"/>
    </row>
    <row r="161" spans="1:6" x14ac:dyDescent="0.25">
      <c r="A161" s="3"/>
      <c r="D161" s="1"/>
      <c r="E161" s="1"/>
      <c r="F161" s="1"/>
    </row>
    <row r="162" spans="1:6" x14ac:dyDescent="0.25">
      <c r="A162" s="3"/>
      <c r="D162" s="1"/>
      <c r="E162" s="1"/>
      <c r="F162" s="1"/>
    </row>
    <row r="163" spans="1:6" x14ac:dyDescent="0.25">
      <c r="A163" s="3"/>
      <c r="D163" s="1"/>
      <c r="E163" s="1"/>
      <c r="F163" s="1"/>
    </row>
    <row r="164" spans="1:6" x14ac:dyDescent="0.25">
      <c r="A164" s="3"/>
      <c r="D164" s="1"/>
      <c r="E164" s="1"/>
      <c r="F164" s="1"/>
    </row>
    <row r="165" spans="1:6" x14ac:dyDescent="0.25">
      <c r="A165" s="3"/>
      <c r="D165" s="1"/>
      <c r="E165" s="1"/>
      <c r="F165" s="1"/>
    </row>
    <row r="166" spans="1:6" x14ac:dyDescent="0.25">
      <c r="A166" s="3"/>
      <c r="D166" s="1"/>
      <c r="E166" s="1"/>
      <c r="F166" s="1"/>
    </row>
    <row r="167" spans="1:6" x14ac:dyDescent="0.25">
      <c r="A167" s="3"/>
      <c r="D167" s="1"/>
      <c r="E167" s="1"/>
      <c r="F167" s="1"/>
    </row>
    <row r="168" spans="1:6" x14ac:dyDescent="0.25">
      <c r="A168" s="3"/>
      <c r="D168" s="1"/>
      <c r="E168" s="1"/>
      <c r="F168" s="1"/>
    </row>
    <row r="169" spans="1:6" x14ac:dyDescent="0.25">
      <c r="A169" s="3"/>
      <c r="D169" s="1"/>
      <c r="E169" s="1"/>
      <c r="F169" s="1"/>
    </row>
    <row r="170" spans="1:6" x14ac:dyDescent="0.25">
      <c r="A170" s="3"/>
      <c r="D170" s="1"/>
      <c r="E170" s="1"/>
      <c r="F170" s="1"/>
    </row>
    <row r="171" spans="1:6" x14ac:dyDescent="0.25">
      <c r="A171" s="3"/>
      <c r="D171" s="1"/>
      <c r="E171" s="1"/>
      <c r="F171" s="1"/>
    </row>
    <row r="172" spans="1:6" x14ac:dyDescent="0.25">
      <c r="A172" s="3"/>
      <c r="D172" s="1"/>
      <c r="E172" s="1"/>
      <c r="F172" s="1"/>
    </row>
    <row r="173" spans="1:6" x14ac:dyDescent="0.25">
      <c r="A173" s="3"/>
      <c r="D173" s="1"/>
      <c r="E173" s="1"/>
      <c r="F173" s="1"/>
    </row>
    <row r="174" spans="1:6" x14ac:dyDescent="0.25">
      <c r="A174" s="3"/>
      <c r="D174" s="1"/>
      <c r="E174" s="1"/>
      <c r="F174" s="1"/>
    </row>
    <row r="175" spans="1:6" x14ac:dyDescent="0.25">
      <c r="A175" s="3"/>
      <c r="D175" s="1"/>
      <c r="E175" s="1"/>
      <c r="F175" s="1"/>
    </row>
    <row r="176" spans="1:6" x14ac:dyDescent="0.25">
      <c r="A176" s="3"/>
      <c r="D176" s="1"/>
      <c r="E176" s="1"/>
      <c r="F176" s="1"/>
    </row>
    <row r="177" spans="1:6" x14ac:dyDescent="0.25">
      <c r="A177" s="3"/>
      <c r="D177" s="1"/>
      <c r="E177" s="1"/>
      <c r="F177" s="1"/>
    </row>
    <row r="178" spans="1:6" x14ac:dyDescent="0.25">
      <c r="A178" s="3"/>
      <c r="D178" s="1"/>
      <c r="E178" s="1"/>
      <c r="F178" s="1"/>
    </row>
    <row r="179" spans="1:6" x14ac:dyDescent="0.25">
      <c r="A179" s="3"/>
      <c r="D179" s="1"/>
      <c r="E179" s="1"/>
      <c r="F179" s="1"/>
    </row>
    <row r="180" spans="1:6" x14ac:dyDescent="0.25">
      <c r="A180" s="3"/>
      <c r="D180" s="1"/>
      <c r="E180" s="1"/>
      <c r="F180" s="1"/>
    </row>
    <row r="181" spans="1:6" x14ac:dyDescent="0.25">
      <c r="A181" s="3"/>
      <c r="D181" s="1"/>
      <c r="E181" s="1"/>
      <c r="F181" s="1"/>
    </row>
    <row r="182" spans="1:6" x14ac:dyDescent="0.25">
      <c r="A182" s="3"/>
      <c r="D182" s="1"/>
      <c r="E182" s="1"/>
      <c r="F182" s="1"/>
    </row>
    <row r="183" spans="1:6" x14ac:dyDescent="0.25">
      <c r="A183" s="3"/>
      <c r="D183" s="1"/>
      <c r="E183" s="1"/>
      <c r="F183" s="1"/>
    </row>
    <row r="184" spans="1:6" x14ac:dyDescent="0.25">
      <c r="A184" s="3"/>
      <c r="D184" s="1"/>
      <c r="E184" s="1"/>
      <c r="F184" s="1"/>
    </row>
    <row r="185" spans="1:6" x14ac:dyDescent="0.25">
      <c r="A185" s="3"/>
      <c r="D185" s="1"/>
      <c r="E185" s="1"/>
      <c r="F185" s="1"/>
    </row>
    <row r="186" spans="1:6" x14ac:dyDescent="0.25">
      <c r="A186" s="3"/>
      <c r="D186" s="1"/>
      <c r="E186" s="1"/>
      <c r="F186" s="1"/>
    </row>
    <row r="187" spans="1:6" x14ac:dyDescent="0.25">
      <c r="A187" s="3"/>
      <c r="D187" s="1"/>
      <c r="E187" s="1"/>
      <c r="F187" s="1"/>
    </row>
    <row r="188" spans="1:6" x14ac:dyDescent="0.25">
      <c r="A188" s="3"/>
      <c r="D188" s="1"/>
      <c r="E188" s="1"/>
      <c r="F188" s="1"/>
    </row>
    <row r="189" spans="1:6" x14ac:dyDescent="0.25">
      <c r="A189" s="3"/>
      <c r="D189" s="1"/>
      <c r="E189" s="1"/>
      <c r="F189" s="1"/>
    </row>
    <row r="190" spans="1:6" x14ac:dyDescent="0.25">
      <c r="A190" s="3"/>
      <c r="D190" s="1"/>
      <c r="E190" s="1"/>
      <c r="F190" s="1"/>
    </row>
    <row r="191" spans="1:6" x14ac:dyDescent="0.25">
      <c r="A191" s="3"/>
      <c r="D191" s="1"/>
      <c r="E191" s="1"/>
      <c r="F191" s="1"/>
    </row>
    <row r="192" spans="1:6" x14ac:dyDescent="0.25">
      <c r="A192" s="3"/>
      <c r="D192" s="1"/>
      <c r="E192" s="1"/>
      <c r="F192" s="1"/>
    </row>
    <row r="193" spans="1:6" x14ac:dyDescent="0.25">
      <c r="A193" s="3"/>
      <c r="D193" s="1"/>
      <c r="E193" s="1"/>
      <c r="F193" s="1"/>
    </row>
    <row r="194" spans="1:6" x14ac:dyDescent="0.25">
      <c r="A194" s="3"/>
      <c r="D194" s="1"/>
      <c r="E194" s="1"/>
      <c r="F194" s="1"/>
    </row>
    <row r="195" spans="1:6" x14ac:dyDescent="0.25">
      <c r="A195" s="3">
        <f t="shared" ref="A195:A200" si="5">IF(B195&lt;=$B$7,EDATE(A194,$B$6),"")</f>
        <v>91</v>
      </c>
      <c r="B195">
        <f t="shared" ref="B195:B200" si="6">IF(B194&gt;=$B$7,"",B194+1)</f>
        <v>1</v>
      </c>
      <c r="D195" s="1">
        <f t="shared" ref="D195:D200" si="7">IF(B195&lt;&gt;"",$B$9,"")</f>
        <v>2256508.2004163084</v>
      </c>
      <c r="E195" s="1"/>
      <c r="F195" s="1" t="e">
        <f>IF(B195&lt;&gt;"",D195-(#REF!+#REF!+E196),"")</f>
        <v>#REF!</v>
      </c>
    </row>
    <row r="196" spans="1:6" x14ac:dyDescent="0.25">
      <c r="A196" s="3">
        <f t="shared" si="5"/>
        <v>182</v>
      </c>
      <c r="B196">
        <f t="shared" si="6"/>
        <v>2</v>
      </c>
      <c r="D196" s="1">
        <f t="shared" si="7"/>
        <v>2256508.2004163084</v>
      </c>
      <c r="E196" s="1" t="e">
        <f>IF(D195&lt;&gt;"",#REF!*#REF!,"")</f>
        <v>#REF!</v>
      </c>
      <c r="F196" s="1" t="e">
        <f>IF(B196&lt;&gt;"",D196-(#REF!+#REF!+E197),"")</f>
        <v>#REF!</v>
      </c>
    </row>
    <row r="197" spans="1:6" x14ac:dyDescent="0.25">
      <c r="A197" s="3">
        <f t="shared" si="5"/>
        <v>274</v>
      </c>
      <c r="B197">
        <f t="shared" si="6"/>
        <v>3</v>
      </c>
      <c r="D197" s="1">
        <f t="shared" si="7"/>
        <v>2256508.2004163084</v>
      </c>
      <c r="E197" s="1" t="e">
        <f>IF(D196&lt;&gt;"",#REF!*#REF!,"")</f>
        <v>#REF!</v>
      </c>
      <c r="F197" s="1" t="e">
        <f>IF(B197&lt;&gt;"",D197-(#REF!+#REF!+E198),"")</f>
        <v>#REF!</v>
      </c>
    </row>
    <row r="198" spans="1:6" x14ac:dyDescent="0.25">
      <c r="A198" s="3">
        <f t="shared" si="5"/>
        <v>365</v>
      </c>
      <c r="B198">
        <f t="shared" si="6"/>
        <v>4</v>
      </c>
      <c r="D198" s="1">
        <f t="shared" si="7"/>
        <v>2256508.2004163084</v>
      </c>
      <c r="E198" s="1" t="e">
        <f>IF(D197&lt;&gt;"",#REF!*#REF!,"")</f>
        <v>#REF!</v>
      </c>
      <c r="F198" s="1" t="e">
        <f>IF(B198&lt;&gt;"",D198-(#REF!+#REF!+E199),"")</f>
        <v>#REF!</v>
      </c>
    </row>
    <row r="199" spans="1:6" x14ac:dyDescent="0.25">
      <c r="A199" s="3">
        <f t="shared" si="5"/>
        <v>455</v>
      </c>
      <c r="B199">
        <f t="shared" si="6"/>
        <v>5</v>
      </c>
      <c r="D199" s="1">
        <f t="shared" si="7"/>
        <v>2256508.2004163084</v>
      </c>
      <c r="E199" s="1" t="e">
        <f>IF(D198&lt;&gt;"",#REF!*#REF!,"")</f>
        <v>#REF!</v>
      </c>
      <c r="F199" s="1" t="e">
        <f>IF(B199&lt;&gt;"",D199-(#REF!+#REF!+E200),"")</f>
        <v>#REF!</v>
      </c>
    </row>
    <row r="200" spans="1:6" x14ac:dyDescent="0.25">
      <c r="A200" s="3">
        <f t="shared" si="5"/>
        <v>547</v>
      </c>
      <c r="B200">
        <f t="shared" si="6"/>
        <v>6</v>
      </c>
      <c r="D200" s="1">
        <f t="shared" si="7"/>
        <v>2256508.2004163084</v>
      </c>
      <c r="E200" s="1" t="e">
        <f>IF(D199&lt;&gt;"",#REF!*#REF!,"")</f>
        <v>#REF!</v>
      </c>
      <c r="F200" s="1" t="e">
        <f>IF(B200&lt;&gt;"",D200-(#REF!+#REF!+E201),"")</f>
        <v>#REF!</v>
      </c>
    </row>
    <row r="201" spans="1:6" x14ac:dyDescent="0.25">
      <c r="E201" s="1" t="e">
        <f>IF(D200&lt;&gt;"",#REF!*#REF!,"")</f>
        <v>#REF!</v>
      </c>
    </row>
  </sheetData>
  <mergeCells count="2">
    <mergeCell ref="A1:B1"/>
    <mergeCell ref="A15:B15"/>
  </mergeCells>
  <dataValidations count="1">
    <dataValidation type="whole" operator="lessThan" allowBlank="1" showInputMessage="1" showErrorMessage="1" errorTitle="Hata" error="En Fazla 20 Taksit olabilir_x000a_" sqref="B7">
      <formula1>20</formula1>
    </dataValidation>
  </dataValidations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Destek Hesaplama Simülasyonu</vt:lpstr>
      <vt:lpstr>'Destek Hesaplama Simülasyonu'!Yazdırma_Alanı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FATİH AYDIN</dc:creator>
  <cp:lastModifiedBy>SERHAT GEZEN</cp:lastModifiedBy>
  <cp:lastPrinted>2024-11-05T18:47:49Z</cp:lastPrinted>
  <dcterms:created xsi:type="dcterms:W3CDTF">2015-06-05T18:19:34Z</dcterms:created>
  <dcterms:modified xsi:type="dcterms:W3CDTF">2024-11-11T12:48:13Z</dcterms:modified>
</cp:coreProperties>
</file>